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资金项目计划表" sheetId="1" r:id="rId1"/>
  </sheets>
  <definedNames>
    <definedName name="_xlnm.Print_Titles" localSheetId="0">'资金项目计划表'!$1:$5</definedName>
  </definedNames>
  <calcPr fullCalcOnLoad="1"/>
</workbook>
</file>

<file path=xl/sharedStrings.xml><?xml version="1.0" encoding="utf-8"?>
<sst xmlns="http://schemas.openxmlformats.org/spreadsheetml/2006/main" count="249" uniqueCount="85">
  <si>
    <t>附件</t>
  </si>
  <si>
    <t>定安县2023年财政衔接推进乡村振兴补助资金收回调整明细表（第四批）</t>
  </si>
  <si>
    <t>序号</t>
  </si>
  <si>
    <t>项目名称</t>
  </si>
  <si>
    <t>项目类型</t>
  </si>
  <si>
    <t>实施单位</t>
  </si>
  <si>
    <t>文号</t>
  </si>
  <si>
    <t>回收资金</t>
  </si>
  <si>
    <t>调整后项目名称</t>
  </si>
  <si>
    <t>重新分配资金</t>
  </si>
  <si>
    <t>备注</t>
  </si>
  <si>
    <t>合计</t>
  </si>
  <si>
    <t>中央衔接资金</t>
  </si>
  <si>
    <t>省级衔接资金</t>
  </si>
  <si>
    <t>县级衔接资金</t>
  </si>
  <si>
    <t>定城镇平和村委会农村污水治理工程项目</t>
  </si>
  <si>
    <t>基础设施</t>
  </si>
  <si>
    <t>定城镇人民政府</t>
  </si>
  <si>
    <t>定财农函{2023}37号</t>
  </si>
  <si>
    <t>2023年定城镇产业发展奖励项目</t>
  </si>
  <si>
    <t>产业项目</t>
  </si>
  <si>
    <t>黄竹镇2022年南保村委会石门高村环村路硬化项目</t>
  </si>
  <si>
    <t>黄竹镇人民政府</t>
  </si>
  <si>
    <t>定财农函〔2023〕255号</t>
  </si>
  <si>
    <t>黄竹镇周公村委会大河村环村村道巷道工程项目</t>
  </si>
  <si>
    <t>龙门镇英湖村委会英湖下虫养殖场生产道路硬化项目</t>
  </si>
  <si>
    <t>龙门镇人民政府</t>
  </si>
  <si>
    <t>2023年富文镇产业奖励项目</t>
  </si>
  <si>
    <t>富文镇人民政府</t>
  </si>
  <si>
    <t>翰林镇2023年产业发展奖励项目</t>
  </si>
  <si>
    <t>翰林镇人民政府</t>
  </si>
  <si>
    <t>定安县翰林镇章塘村委会坡上园村农村饮水工程</t>
  </si>
  <si>
    <t>定安县水务服务中心</t>
  </si>
  <si>
    <t>定财农函﹝2023﹞37号</t>
  </si>
  <si>
    <t>黄竹镇2023年产业发展奖励项目</t>
  </si>
  <si>
    <t>定安县富文镇木水、光坡村农村饮水工程</t>
  </si>
  <si>
    <t>2023年岭口镇产业发展奖励项目</t>
  </si>
  <si>
    <t>岭口镇人民政府</t>
  </si>
  <si>
    <t>2023年龙河镇产业发展奖励项目</t>
  </si>
  <si>
    <t>龙河镇人民政府</t>
  </si>
  <si>
    <t>2023年龙湖镇产业发展奖励项目</t>
  </si>
  <si>
    <t>龙湖镇人民政府</t>
  </si>
  <si>
    <t>龙河镇石塘村委会石二队环塘路</t>
  </si>
  <si>
    <t>龙门镇光辉岁月农庄生产道路硬化项目</t>
  </si>
  <si>
    <t>2023年龙门镇产业发展奖励项目</t>
  </si>
  <si>
    <t>2023年新竹镇产业发展奖励项目</t>
  </si>
  <si>
    <t>新竹镇人民政府</t>
  </si>
  <si>
    <t>定安县务工奖补和一次性交通补助项目</t>
  </si>
  <si>
    <t>就业项目</t>
  </si>
  <si>
    <t>定安县就业服务中心</t>
  </si>
  <si>
    <t>黄竹镇周公村委会三九村、扫帚埇村、溪边村、大河村水管更换项目</t>
  </si>
  <si>
    <t>基础设施项目</t>
  </si>
  <si>
    <t>黄竹镇白塘村项目（官塘村至下埇桥生产路）</t>
  </si>
  <si>
    <t>龙湖镇石井村委会石井园村环村道路建设项目</t>
  </si>
  <si>
    <t>定安县乡村振兴公益岗</t>
  </si>
  <si>
    <t>公益岗位项目</t>
  </si>
  <si>
    <t>定安县农村公路龙坡一桥等15座危桥改造工程</t>
  </si>
  <si>
    <t>定安县交通局</t>
  </si>
  <si>
    <t>翰林镇沐塘村委会2023年道路建设项目</t>
  </si>
  <si>
    <t>岭口镇2023年项目管理费项目</t>
  </si>
  <si>
    <t>项目管理费项目</t>
  </si>
  <si>
    <t>定财农函〔2023〕37号、定财农函〔2023〕255号</t>
  </si>
  <si>
    <t>翰林镇2023年帮扶防返贫监测对象产业发展项目</t>
  </si>
  <si>
    <t>翰林镇2023年项目管理费项目</t>
  </si>
  <si>
    <t>2023年定城镇帮扶防返贫监测对象产业发展项目</t>
  </si>
  <si>
    <t>富文镇2023年帮扶防返贫监测对象产业发展项目</t>
  </si>
  <si>
    <t>2023年雷鸣镇产业发展奖励项目</t>
  </si>
  <si>
    <t>雷鸣镇人民政府</t>
  </si>
  <si>
    <t>2023年雷鸣镇帮扶防返贫监测对象产业发展项目</t>
  </si>
  <si>
    <t>2023年龙河镇帮扶防返贫监测对象产业发展项目</t>
  </si>
  <si>
    <t>定城镇2023年项目管理费项目</t>
  </si>
  <si>
    <t>龙门镇2023年项目管理费项目</t>
  </si>
  <si>
    <t>农业农村局产业项目管理费</t>
  </si>
  <si>
    <t>定安县农业农村局</t>
  </si>
  <si>
    <t>定安县2023年雨露计划项目</t>
  </si>
  <si>
    <t>教育项目</t>
  </si>
  <si>
    <t>定安县乡村振兴局</t>
  </si>
  <si>
    <t>雷鸣镇2023年项目管理费项目</t>
  </si>
  <si>
    <t>龙湖镇2023年项目管理费项目</t>
  </si>
  <si>
    <t>黄竹镇2023年项目管理费</t>
  </si>
  <si>
    <t>岭口镇佳巷村委会坡村至龙三塘老化的水管更换项目</t>
  </si>
  <si>
    <t>岭口镇群山村委会梅子岭道路硬化项目</t>
  </si>
  <si>
    <t>岭口镇大塘村委会大塘村至儒沐塘村道路硬化项目</t>
  </si>
  <si>
    <t>定安县黄竹镇红带村农村饮水工程</t>
  </si>
  <si>
    <t>定安县龙河镇石塘村委会农村饮水工程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</si>
</sst>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center"/>
      <protection/>
    </xf>
    <xf numFmtId="0" fontId="27" fillId="0" borderId="0">
      <alignment vertical="center"/>
      <protection/>
    </xf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8" fillId="0" borderId="16" xfId="0" applyNumberFormat="1" applyFont="1" applyFill="1" applyBorder="1" applyAlignment="1">
      <alignment horizontal="center" vertical="center" wrapText="1"/>
    </xf>
    <xf numFmtId="0" fontId="48" fillId="0" borderId="11" xfId="64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177" fontId="0" fillId="34" borderId="11" xfId="0" applyNumberFormat="1" applyFont="1" applyFill="1" applyBorder="1" applyAlignment="1">
      <alignment horizontal="center" vertical="center" wrapText="1"/>
    </xf>
    <xf numFmtId="177" fontId="0" fillId="34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64" applyNumberFormat="1" applyFont="1" applyFill="1" applyBorder="1" applyAlignment="1" applyProtection="1">
      <alignment horizontal="center" vertical="center" wrapText="1"/>
      <protection/>
    </xf>
    <xf numFmtId="0" fontId="47" fillId="0" borderId="14" xfId="0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48" fillId="0" borderId="14" xfId="64" applyNumberFormat="1" applyFont="1" applyFill="1" applyBorder="1" applyAlignment="1" applyProtection="1">
      <alignment horizontal="center" vertical="center" wrapText="1"/>
      <protection/>
    </xf>
    <xf numFmtId="0" fontId="47" fillId="0" borderId="18" xfId="0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2" xfId="64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6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64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64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64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64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48"/>
  <sheetViews>
    <sheetView tabSelected="1" zoomScale="85" zoomScaleNormal="85" zoomScaleSheetLayoutView="100" workbookViewId="0" topLeftCell="A19">
      <selection activeCell="L50" sqref="L50"/>
    </sheetView>
  </sheetViews>
  <sheetFormatPr defaultColWidth="9.00390625" defaultRowHeight="14.25"/>
  <cols>
    <col min="1" max="1" width="5.125" style="0" customWidth="1"/>
    <col min="2" max="2" width="30.75390625" style="7" customWidth="1"/>
    <col min="3" max="3" width="16.75390625" style="0" customWidth="1"/>
    <col min="4" max="4" width="17.00390625" style="8" customWidth="1"/>
    <col min="5" max="5" width="21.875" style="9" customWidth="1"/>
    <col min="6" max="6" width="15.375" style="0" customWidth="1"/>
    <col min="7" max="7" width="10.75390625" style="0" customWidth="1"/>
    <col min="8" max="8" width="10.875" style="0" customWidth="1"/>
    <col min="9" max="9" width="13.25390625" style="0" customWidth="1"/>
    <col min="10" max="10" width="23.875" style="7" customWidth="1"/>
    <col min="11" max="11" width="15.75390625" style="7" customWidth="1"/>
    <col min="12" max="12" width="17.75390625" style="0" customWidth="1"/>
    <col min="13" max="13" width="19.25390625" style="0" customWidth="1"/>
    <col min="14" max="14" width="11.625" style="0" customWidth="1"/>
    <col min="15" max="16" width="11.375" style="0" customWidth="1"/>
    <col min="17" max="17" width="15.75390625" style="0" customWidth="1"/>
  </cols>
  <sheetData>
    <row r="1" spans="1:11" s="1" customFormat="1" ht="13.5">
      <c r="A1" s="2" t="s">
        <v>0</v>
      </c>
      <c r="B1" s="10"/>
      <c r="D1" s="11"/>
      <c r="E1" s="12"/>
      <c r="J1" s="10"/>
      <c r="K1" s="10"/>
    </row>
    <row r="2" spans="1:17" ht="25.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14.25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5"/>
      <c r="H3" s="15"/>
      <c r="I3" s="15"/>
      <c r="J3" s="14" t="s">
        <v>8</v>
      </c>
      <c r="K3" s="14" t="s">
        <v>4</v>
      </c>
      <c r="L3" s="14" t="s">
        <v>5</v>
      </c>
      <c r="M3" s="61" t="s">
        <v>9</v>
      </c>
      <c r="N3" s="62"/>
      <c r="O3" s="62"/>
      <c r="P3" s="62"/>
      <c r="Q3" s="91" t="s">
        <v>10</v>
      </c>
    </row>
    <row r="4" spans="1:17" s="3" customFormat="1" ht="34.5" customHeight="1">
      <c r="A4" s="16"/>
      <c r="B4" s="16"/>
      <c r="C4" s="16"/>
      <c r="D4" s="16"/>
      <c r="E4" s="16"/>
      <c r="F4" s="17" t="s">
        <v>11</v>
      </c>
      <c r="G4" s="18" t="s">
        <v>12</v>
      </c>
      <c r="H4" s="18" t="s">
        <v>13</v>
      </c>
      <c r="I4" s="18" t="s">
        <v>14</v>
      </c>
      <c r="J4" s="16"/>
      <c r="K4" s="16"/>
      <c r="L4" s="16"/>
      <c r="M4" s="63" t="s">
        <v>11</v>
      </c>
      <c r="N4" s="64" t="s">
        <v>12</v>
      </c>
      <c r="O4" s="64" t="s">
        <v>13</v>
      </c>
      <c r="P4" s="64" t="s">
        <v>14</v>
      </c>
      <c r="Q4" s="92"/>
    </row>
    <row r="5" spans="1:17" s="2" customFormat="1" ht="24.75" customHeight="1">
      <c r="A5" s="19" t="s">
        <v>11</v>
      </c>
      <c r="B5" s="19"/>
      <c r="C5" s="19"/>
      <c r="D5" s="19"/>
      <c r="E5" s="19"/>
      <c r="F5" s="20">
        <f>SUM(F6:F47)</f>
        <v>481.39230000000003</v>
      </c>
      <c r="G5" s="20">
        <f>SUM(G6:G47)</f>
        <v>90.62299999999999</v>
      </c>
      <c r="H5" s="20">
        <f>SUM(H6:H47)</f>
        <v>275.0513</v>
      </c>
      <c r="I5" s="20">
        <f>SUM(I6:I47)</f>
        <v>115.718</v>
      </c>
      <c r="J5" s="20"/>
      <c r="K5" s="20"/>
      <c r="L5" s="20"/>
      <c r="M5" s="20">
        <f>SUM(M6:M47)</f>
        <v>481.3923</v>
      </c>
      <c r="N5" s="20">
        <f>SUM(N6:N47)</f>
        <v>90.62299999999999</v>
      </c>
      <c r="O5" s="20">
        <f>SUM(O6:O47)</f>
        <v>275.0513</v>
      </c>
      <c r="P5" s="20">
        <f>SUM(P6:P47)</f>
        <v>115.718</v>
      </c>
      <c r="Q5" s="93"/>
    </row>
    <row r="6" spans="1:17" s="4" customFormat="1" ht="28.5">
      <c r="A6" s="21">
        <v>1</v>
      </c>
      <c r="B6" s="22" t="s">
        <v>15</v>
      </c>
      <c r="C6" s="23" t="s">
        <v>16</v>
      </c>
      <c r="D6" s="24" t="s">
        <v>17</v>
      </c>
      <c r="E6" s="25" t="s">
        <v>18</v>
      </c>
      <c r="F6" s="23">
        <f>G6+H6+I6</f>
        <v>8</v>
      </c>
      <c r="G6" s="26">
        <v>8</v>
      </c>
      <c r="H6" s="27"/>
      <c r="I6" s="45"/>
      <c r="J6" s="49" t="s">
        <v>19</v>
      </c>
      <c r="K6" s="49" t="s">
        <v>20</v>
      </c>
      <c r="L6" s="65" t="s">
        <v>17</v>
      </c>
      <c r="M6" s="66">
        <f>N6+N7+N8+N9</f>
        <v>23.700000000000003</v>
      </c>
      <c r="N6" s="26">
        <v>8</v>
      </c>
      <c r="O6" s="27"/>
      <c r="P6" s="45"/>
      <c r="Q6" s="94"/>
    </row>
    <row r="7" spans="1:17" s="4" customFormat="1" ht="28.5">
      <c r="A7" s="28"/>
      <c r="B7" s="29" t="s">
        <v>21</v>
      </c>
      <c r="C7" s="23" t="s">
        <v>16</v>
      </c>
      <c r="D7" s="30" t="s">
        <v>22</v>
      </c>
      <c r="E7" s="25" t="s">
        <v>23</v>
      </c>
      <c r="F7" s="23">
        <f aca="true" t="shared" si="0" ref="F7:F46">G7+H7+I7</f>
        <v>5.3</v>
      </c>
      <c r="G7" s="26">
        <v>5.3</v>
      </c>
      <c r="H7" s="27"/>
      <c r="I7" s="45"/>
      <c r="J7" s="67"/>
      <c r="K7" s="67"/>
      <c r="L7" s="68"/>
      <c r="M7" s="69"/>
      <c r="N7" s="26">
        <v>5.3</v>
      </c>
      <c r="O7" s="27"/>
      <c r="P7" s="45"/>
      <c r="Q7" s="94"/>
    </row>
    <row r="8" spans="1:17" s="4" customFormat="1" ht="28.5">
      <c r="A8" s="28"/>
      <c r="B8" s="29" t="s">
        <v>24</v>
      </c>
      <c r="C8" s="23" t="s">
        <v>16</v>
      </c>
      <c r="D8" s="30" t="s">
        <v>22</v>
      </c>
      <c r="E8" s="25" t="s">
        <v>23</v>
      </c>
      <c r="F8" s="23">
        <f t="shared" si="0"/>
        <v>0.4</v>
      </c>
      <c r="G8" s="26">
        <v>0.4</v>
      </c>
      <c r="H8" s="27"/>
      <c r="I8" s="45"/>
      <c r="J8" s="67"/>
      <c r="K8" s="67"/>
      <c r="L8" s="68"/>
      <c r="M8" s="69"/>
      <c r="N8" s="26">
        <v>0.4</v>
      </c>
      <c r="O8" s="27"/>
      <c r="P8" s="45"/>
      <c r="Q8" s="94"/>
    </row>
    <row r="9" spans="1:17" s="4" customFormat="1" ht="28.5">
      <c r="A9" s="28"/>
      <c r="B9" s="31" t="s">
        <v>25</v>
      </c>
      <c r="C9" s="23" t="s">
        <v>16</v>
      </c>
      <c r="D9" s="32" t="s">
        <v>26</v>
      </c>
      <c r="E9" s="33" t="s">
        <v>18</v>
      </c>
      <c r="F9" s="23">
        <f t="shared" si="0"/>
        <v>10</v>
      </c>
      <c r="G9" s="26">
        <v>10</v>
      </c>
      <c r="H9" s="27"/>
      <c r="I9" s="45"/>
      <c r="J9" s="70"/>
      <c r="K9" s="70"/>
      <c r="L9" s="71"/>
      <c r="M9" s="72"/>
      <c r="N9" s="26">
        <v>10</v>
      </c>
      <c r="O9" s="27"/>
      <c r="P9" s="45"/>
      <c r="Q9" s="95"/>
    </row>
    <row r="10" spans="1:17" s="4" customFormat="1" ht="28.5">
      <c r="A10" s="34">
        <v>2</v>
      </c>
      <c r="B10" s="35" t="s">
        <v>25</v>
      </c>
      <c r="C10" s="23" t="s">
        <v>16</v>
      </c>
      <c r="D10" s="32" t="s">
        <v>26</v>
      </c>
      <c r="E10" s="25" t="s">
        <v>18</v>
      </c>
      <c r="F10" s="23">
        <f t="shared" si="0"/>
        <v>14.3</v>
      </c>
      <c r="G10" s="36">
        <v>14.3</v>
      </c>
      <c r="H10" s="27"/>
      <c r="I10" s="45"/>
      <c r="J10" s="73" t="s">
        <v>27</v>
      </c>
      <c r="K10" s="73" t="s">
        <v>20</v>
      </c>
      <c r="L10" s="74" t="s">
        <v>28</v>
      </c>
      <c r="M10" s="36">
        <f>N10</f>
        <v>14.3</v>
      </c>
      <c r="N10" s="36">
        <v>14.3</v>
      </c>
      <c r="O10" s="27"/>
      <c r="P10" s="45"/>
      <c r="Q10" s="94"/>
    </row>
    <row r="11" spans="1:17" s="4" customFormat="1" ht="28.5">
      <c r="A11" s="34">
        <v>3</v>
      </c>
      <c r="B11" s="35" t="s">
        <v>25</v>
      </c>
      <c r="C11" s="23" t="s">
        <v>16</v>
      </c>
      <c r="D11" s="32" t="s">
        <v>26</v>
      </c>
      <c r="E11" s="37" t="s">
        <v>23</v>
      </c>
      <c r="F11" s="23">
        <f t="shared" si="0"/>
        <v>8.33</v>
      </c>
      <c r="G11" s="26">
        <v>8.33</v>
      </c>
      <c r="H11" s="27"/>
      <c r="I11" s="45"/>
      <c r="J11" s="75" t="s">
        <v>29</v>
      </c>
      <c r="K11" s="75" t="s">
        <v>20</v>
      </c>
      <c r="L11" s="76" t="s">
        <v>30</v>
      </c>
      <c r="M11" s="66">
        <f>N11+N12</f>
        <v>12.7</v>
      </c>
      <c r="N11" s="26">
        <v>8.33</v>
      </c>
      <c r="O11" s="27"/>
      <c r="P11" s="45"/>
      <c r="Q11" s="94"/>
    </row>
    <row r="12" spans="1:17" s="4" customFormat="1" ht="28.5">
      <c r="A12" s="34"/>
      <c r="B12" s="38" t="s">
        <v>31</v>
      </c>
      <c r="C12" s="23" t="s">
        <v>16</v>
      </c>
      <c r="D12" s="30" t="s">
        <v>32</v>
      </c>
      <c r="E12" s="25" t="s">
        <v>18</v>
      </c>
      <c r="F12" s="23">
        <f t="shared" si="0"/>
        <v>4.37</v>
      </c>
      <c r="G12" s="39">
        <v>4.37</v>
      </c>
      <c r="H12" s="27"/>
      <c r="I12" s="45"/>
      <c r="J12" s="77"/>
      <c r="K12" s="77"/>
      <c r="L12" s="78"/>
      <c r="M12" s="72"/>
      <c r="N12" s="39">
        <v>4.37</v>
      </c>
      <c r="O12" s="27"/>
      <c r="P12" s="45"/>
      <c r="Q12" s="94"/>
    </row>
    <row r="13" spans="1:17" s="4" customFormat="1" ht="28.5">
      <c r="A13" s="34">
        <v>4</v>
      </c>
      <c r="B13" s="38" t="s">
        <v>31</v>
      </c>
      <c r="C13" s="23" t="s">
        <v>16</v>
      </c>
      <c r="D13" s="30" t="s">
        <v>32</v>
      </c>
      <c r="E13" s="37" t="s">
        <v>33</v>
      </c>
      <c r="F13" s="23">
        <f t="shared" si="0"/>
        <v>13.0314</v>
      </c>
      <c r="G13" s="40">
        <v>13.0314</v>
      </c>
      <c r="H13" s="26"/>
      <c r="I13" s="27"/>
      <c r="J13" s="75" t="s">
        <v>34</v>
      </c>
      <c r="K13" s="75" t="s">
        <v>20</v>
      </c>
      <c r="L13" s="75" t="s">
        <v>22</v>
      </c>
      <c r="M13" s="66">
        <f>N13+N14</f>
        <v>13.7</v>
      </c>
      <c r="N13" s="40">
        <v>13.0314</v>
      </c>
      <c r="O13" s="26"/>
      <c r="P13" s="27"/>
      <c r="Q13" s="94"/>
    </row>
    <row r="14" spans="1:17" s="4" customFormat="1" ht="28.5">
      <c r="A14" s="34"/>
      <c r="B14" s="38" t="s">
        <v>35</v>
      </c>
      <c r="C14" s="23" t="s">
        <v>16</v>
      </c>
      <c r="D14" s="30" t="s">
        <v>32</v>
      </c>
      <c r="E14" s="37" t="s">
        <v>33</v>
      </c>
      <c r="F14" s="23">
        <f t="shared" si="0"/>
        <v>0.6686</v>
      </c>
      <c r="G14" s="41">
        <v>0.6686</v>
      </c>
      <c r="H14" s="26"/>
      <c r="I14" s="27"/>
      <c r="J14" s="77"/>
      <c r="K14" s="77"/>
      <c r="L14" s="77"/>
      <c r="M14" s="72"/>
      <c r="N14" s="41">
        <v>0.6686</v>
      </c>
      <c r="O14" s="26"/>
      <c r="P14" s="27"/>
      <c r="Q14" s="94"/>
    </row>
    <row r="15" spans="1:17" s="5" customFormat="1" ht="28.5">
      <c r="A15" s="34">
        <v>5</v>
      </c>
      <c r="B15" s="38" t="s">
        <v>35</v>
      </c>
      <c r="C15" s="23" t="s">
        <v>16</v>
      </c>
      <c r="D15" s="30" t="s">
        <v>32</v>
      </c>
      <c r="E15" s="22" t="s">
        <v>33</v>
      </c>
      <c r="F15" s="23">
        <f t="shared" si="0"/>
        <v>1.2</v>
      </c>
      <c r="G15" s="42">
        <v>1.2</v>
      </c>
      <c r="H15" s="26"/>
      <c r="I15" s="27"/>
      <c r="J15" s="73" t="s">
        <v>36</v>
      </c>
      <c r="K15" s="73" t="s">
        <v>20</v>
      </c>
      <c r="L15" s="53" t="s">
        <v>37</v>
      </c>
      <c r="M15" s="79">
        <v>1.2</v>
      </c>
      <c r="N15" s="42">
        <v>1.2</v>
      </c>
      <c r="O15" s="26"/>
      <c r="P15" s="27"/>
      <c r="Q15" s="94"/>
    </row>
    <row r="16" spans="1:17" s="5" customFormat="1" ht="28.5">
      <c r="A16" s="34">
        <v>6</v>
      </c>
      <c r="B16" s="38" t="s">
        <v>35</v>
      </c>
      <c r="C16" s="23" t="s">
        <v>16</v>
      </c>
      <c r="D16" s="30" t="s">
        <v>32</v>
      </c>
      <c r="E16" s="22" t="s">
        <v>33</v>
      </c>
      <c r="F16" s="23">
        <f t="shared" si="0"/>
        <v>11.6</v>
      </c>
      <c r="G16" s="26">
        <v>11.6</v>
      </c>
      <c r="H16" s="27"/>
      <c r="I16" s="27"/>
      <c r="J16" s="73" t="s">
        <v>38</v>
      </c>
      <c r="K16" s="73" t="s">
        <v>20</v>
      </c>
      <c r="L16" s="53" t="s">
        <v>39</v>
      </c>
      <c r="M16" s="74">
        <f>N16+O16+P16</f>
        <v>11.6</v>
      </c>
      <c r="N16" s="26">
        <v>11.6</v>
      </c>
      <c r="O16" s="27"/>
      <c r="P16" s="27"/>
      <c r="Q16" s="94"/>
    </row>
    <row r="17" spans="1:17" s="5" customFormat="1" ht="28.5">
      <c r="A17" s="34">
        <v>7</v>
      </c>
      <c r="B17" s="38" t="s">
        <v>35</v>
      </c>
      <c r="C17" s="23" t="s">
        <v>16</v>
      </c>
      <c r="D17" s="30" t="s">
        <v>32</v>
      </c>
      <c r="E17" s="22" t="s">
        <v>33</v>
      </c>
      <c r="F17" s="23">
        <f t="shared" si="0"/>
        <v>9.853</v>
      </c>
      <c r="G17" s="39">
        <v>9.853</v>
      </c>
      <c r="H17" s="43"/>
      <c r="I17" s="43"/>
      <c r="J17" s="50" t="s">
        <v>40</v>
      </c>
      <c r="K17" s="75" t="s">
        <v>20</v>
      </c>
      <c r="L17" s="75" t="s">
        <v>41</v>
      </c>
      <c r="M17" s="66">
        <f>N17+O18+O19</f>
        <v>14.5</v>
      </c>
      <c r="N17" s="39">
        <v>9.853</v>
      </c>
      <c r="O17" s="43"/>
      <c r="P17" s="43"/>
      <c r="Q17" s="94"/>
    </row>
    <row r="18" spans="1:17" s="6" customFormat="1" ht="14.25">
      <c r="A18" s="34"/>
      <c r="B18" s="22" t="s">
        <v>42</v>
      </c>
      <c r="C18" s="23" t="s">
        <v>16</v>
      </c>
      <c r="D18" s="30" t="s">
        <v>39</v>
      </c>
      <c r="E18" s="37" t="s">
        <v>23</v>
      </c>
      <c r="F18" s="23">
        <f t="shared" si="0"/>
        <v>0.0893</v>
      </c>
      <c r="G18" s="26"/>
      <c r="H18" s="27">
        <v>0.0893</v>
      </c>
      <c r="I18" s="27"/>
      <c r="J18" s="80"/>
      <c r="K18" s="81"/>
      <c r="L18" s="81"/>
      <c r="M18" s="69"/>
      <c r="N18" s="26"/>
      <c r="O18" s="27">
        <v>0.0893</v>
      </c>
      <c r="P18" s="27"/>
      <c r="Q18" s="94"/>
    </row>
    <row r="19" spans="1:17" s="6" customFormat="1" ht="28.5">
      <c r="A19" s="34"/>
      <c r="B19" s="35" t="s">
        <v>43</v>
      </c>
      <c r="C19" s="23" t="s">
        <v>16</v>
      </c>
      <c r="D19" s="32" t="s">
        <v>26</v>
      </c>
      <c r="E19" s="22" t="s">
        <v>33</v>
      </c>
      <c r="F19" s="23">
        <f t="shared" si="0"/>
        <v>4.5577</v>
      </c>
      <c r="G19" s="39"/>
      <c r="H19" s="44">
        <v>4.5577</v>
      </c>
      <c r="I19" s="43"/>
      <c r="J19" s="82"/>
      <c r="K19" s="77"/>
      <c r="L19" s="77"/>
      <c r="M19" s="72"/>
      <c r="N19" s="39"/>
      <c r="O19" s="44">
        <v>4.5577</v>
      </c>
      <c r="P19" s="43"/>
      <c r="Q19" s="94"/>
    </row>
    <row r="20" spans="1:17" s="6" customFormat="1" ht="28.5">
      <c r="A20" s="34">
        <v>8</v>
      </c>
      <c r="B20" s="35" t="s">
        <v>43</v>
      </c>
      <c r="C20" s="23" t="s">
        <v>16</v>
      </c>
      <c r="D20" s="32" t="s">
        <v>26</v>
      </c>
      <c r="E20" s="22" t="s">
        <v>33</v>
      </c>
      <c r="F20" s="23">
        <f t="shared" si="0"/>
        <v>6.7</v>
      </c>
      <c r="G20" s="42"/>
      <c r="H20" s="42">
        <v>6.7</v>
      </c>
      <c r="I20" s="79"/>
      <c r="J20" s="47" t="s">
        <v>44</v>
      </c>
      <c r="K20" s="73" t="s">
        <v>20</v>
      </c>
      <c r="L20" s="53" t="s">
        <v>26</v>
      </c>
      <c r="M20" s="83">
        <f>N20+O20+P20</f>
        <v>6.7</v>
      </c>
      <c r="N20" s="42"/>
      <c r="O20" s="42">
        <v>6.7</v>
      </c>
      <c r="P20" s="79"/>
      <c r="Q20" s="94"/>
    </row>
    <row r="21" spans="1:17" s="5" customFormat="1" ht="28.5">
      <c r="A21" s="34">
        <v>9</v>
      </c>
      <c r="B21" s="35" t="s">
        <v>43</v>
      </c>
      <c r="C21" s="23" t="s">
        <v>16</v>
      </c>
      <c r="D21" s="32" t="s">
        <v>26</v>
      </c>
      <c r="E21" s="37" t="s">
        <v>33</v>
      </c>
      <c r="F21" s="23">
        <f t="shared" si="0"/>
        <v>4.1023</v>
      </c>
      <c r="G21" s="42"/>
      <c r="H21" s="42">
        <v>4.1023</v>
      </c>
      <c r="I21" s="79"/>
      <c r="J21" s="50" t="s">
        <v>45</v>
      </c>
      <c r="K21" s="75" t="s">
        <v>20</v>
      </c>
      <c r="L21" s="75" t="s">
        <v>46</v>
      </c>
      <c r="M21" s="66">
        <f>O21+O22</f>
        <v>11.399999999999999</v>
      </c>
      <c r="N21" s="42"/>
      <c r="O21" s="42">
        <v>4.1023</v>
      </c>
      <c r="P21" s="79"/>
      <c r="Q21" s="94"/>
    </row>
    <row r="22" spans="1:17" ht="28.5">
      <c r="A22" s="34"/>
      <c r="B22" s="22" t="s">
        <v>47</v>
      </c>
      <c r="C22" s="45" t="s">
        <v>48</v>
      </c>
      <c r="D22" s="46" t="s">
        <v>49</v>
      </c>
      <c r="E22" s="37" t="s">
        <v>33</v>
      </c>
      <c r="F22" s="23">
        <f t="shared" si="0"/>
        <v>7.2977</v>
      </c>
      <c r="G22" s="42"/>
      <c r="H22" s="42">
        <v>7.2977</v>
      </c>
      <c r="I22" s="79"/>
      <c r="J22" s="82"/>
      <c r="K22" s="81"/>
      <c r="L22" s="77"/>
      <c r="M22" s="72"/>
      <c r="N22" s="42"/>
      <c r="O22" s="42">
        <v>7.2977</v>
      </c>
      <c r="P22" s="79"/>
      <c r="Q22" s="96"/>
    </row>
    <row r="23" spans="1:17" ht="42.75">
      <c r="A23" s="34">
        <v>10</v>
      </c>
      <c r="B23" s="22" t="s">
        <v>47</v>
      </c>
      <c r="C23" s="45" t="s">
        <v>48</v>
      </c>
      <c r="D23" s="46" t="s">
        <v>49</v>
      </c>
      <c r="E23" s="47" t="s">
        <v>33</v>
      </c>
      <c r="F23" s="23">
        <f t="shared" si="0"/>
        <v>45</v>
      </c>
      <c r="G23" s="42"/>
      <c r="H23" s="42">
        <v>45</v>
      </c>
      <c r="I23" s="79"/>
      <c r="J23" s="47" t="s">
        <v>50</v>
      </c>
      <c r="K23" s="47" t="s">
        <v>51</v>
      </c>
      <c r="L23" s="47" t="s">
        <v>22</v>
      </c>
      <c r="M23" s="83">
        <f>N23+O23+P23</f>
        <v>45</v>
      </c>
      <c r="N23" s="42"/>
      <c r="O23" s="42">
        <v>45</v>
      </c>
      <c r="P23" s="79"/>
      <c r="Q23" s="96"/>
    </row>
    <row r="24" spans="1:17" ht="28.5">
      <c r="A24" s="34">
        <v>11</v>
      </c>
      <c r="B24" s="22" t="s">
        <v>47</v>
      </c>
      <c r="C24" s="45" t="s">
        <v>48</v>
      </c>
      <c r="D24" s="46" t="s">
        <v>49</v>
      </c>
      <c r="E24" s="47" t="s">
        <v>18</v>
      </c>
      <c r="F24" s="23">
        <f t="shared" si="0"/>
        <v>45.5</v>
      </c>
      <c r="G24" s="48"/>
      <c r="H24" s="42">
        <v>45.5</v>
      </c>
      <c r="I24" s="84"/>
      <c r="J24" s="85" t="s">
        <v>52</v>
      </c>
      <c r="K24" s="47" t="s">
        <v>51</v>
      </c>
      <c r="L24" s="47" t="s">
        <v>22</v>
      </c>
      <c r="M24" s="66">
        <v>45.5</v>
      </c>
      <c r="N24" s="48"/>
      <c r="O24" s="42">
        <v>45.5</v>
      </c>
      <c r="P24" s="84"/>
      <c r="Q24" s="96"/>
    </row>
    <row r="25" spans="1:17" ht="28.5">
      <c r="A25" s="34">
        <v>12</v>
      </c>
      <c r="B25" s="22" t="s">
        <v>47</v>
      </c>
      <c r="C25" s="45" t="s">
        <v>48</v>
      </c>
      <c r="D25" s="46" t="s">
        <v>49</v>
      </c>
      <c r="E25" s="49" t="s">
        <v>18</v>
      </c>
      <c r="F25" s="23">
        <f t="shared" si="0"/>
        <v>43.9543</v>
      </c>
      <c r="G25" s="50"/>
      <c r="H25" s="47">
        <v>43.9543</v>
      </c>
      <c r="I25" s="50"/>
      <c r="J25" s="57" t="s">
        <v>53</v>
      </c>
      <c r="K25" s="50" t="s">
        <v>51</v>
      </c>
      <c r="L25" s="50" t="s">
        <v>41</v>
      </c>
      <c r="M25" s="50">
        <v>45</v>
      </c>
      <c r="N25" s="86"/>
      <c r="O25" s="47">
        <v>43.9543</v>
      </c>
      <c r="P25" s="86"/>
      <c r="Q25" s="96"/>
    </row>
    <row r="26" spans="1:17" ht="28.5">
      <c r="A26" s="34"/>
      <c r="B26" s="38" t="s">
        <v>54</v>
      </c>
      <c r="C26" s="45" t="s">
        <v>55</v>
      </c>
      <c r="D26" s="46" t="s">
        <v>49</v>
      </c>
      <c r="E26" s="51"/>
      <c r="F26" s="23">
        <f t="shared" si="0"/>
        <v>1.0457</v>
      </c>
      <c r="G26" s="52"/>
      <c r="H26" s="47">
        <v>1.0457</v>
      </c>
      <c r="I26" s="52"/>
      <c r="J26" s="87"/>
      <c r="K26" s="52"/>
      <c r="L26" s="52"/>
      <c r="M26" s="52"/>
      <c r="N26" s="86"/>
      <c r="O26" s="47">
        <v>1.0457</v>
      </c>
      <c r="P26" s="86"/>
      <c r="Q26" s="96"/>
    </row>
    <row r="27" spans="1:17" ht="28.5">
      <c r="A27" s="34">
        <v>13</v>
      </c>
      <c r="B27" s="38" t="s">
        <v>54</v>
      </c>
      <c r="C27" s="45" t="s">
        <v>55</v>
      </c>
      <c r="D27" s="46" t="s">
        <v>49</v>
      </c>
      <c r="E27" s="47" t="s">
        <v>18</v>
      </c>
      <c r="F27" s="23">
        <f t="shared" si="0"/>
        <v>72.5543</v>
      </c>
      <c r="G27" s="42"/>
      <c r="H27" s="42">
        <v>72.5543</v>
      </c>
      <c r="I27" s="79"/>
      <c r="J27" s="47" t="s">
        <v>56</v>
      </c>
      <c r="K27" s="47" t="s">
        <v>51</v>
      </c>
      <c r="L27" s="47" t="s">
        <v>57</v>
      </c>
      <c r="M27" s="66">
        <f>SUM(N27:P39)</f>
        <v>176.94729999999998</v>
      </c>
      <c r="N27" s="42"/>
      <c r="O27" s="42">
        <v>72.5543</v>
      </c>
      <c r="P27" s="79"/>
      <c r="Q27" s="96"/>
    </row>
    <row r="28" spans="1:17" ht="28.5">
      <c r="A28" s="34"/>
      <c r="B28" s="38" t="s">
        <v>58</v>
      </c>
      <c r="C28" s="23" t="s">
        <v>16</v>
      </c>
      <c r="D28" s="46" t="s">
        <v>30</v>
      </c>
      <c r="E28" s="47" t="s">
        <v>18</v>
      </c>
      <c r="F28" s="23">
        <f t="shared" si="0"/>
        <v>27.54</v>
      </c>
      <c r="G28" s="42"/>
      <c r="H28" s="42">
        <v>27.54</v>
      </c>
      <c r="I28" s="79"/>
      <c r="J28" s="47"/>
      <c r="K28" s="47"/>
      <c r="L28" s="47"/>
      <c r="M28" s="69"/>
      <c r="N28" s="42"/>
      <c r="O28" s="42">
        <v>27.54</v>
      </c>
      <c r="P28" s="79"/>
      <c r="Q28" s="96"/>
    </row>
    <row r="29" spans="1:17" ht="42.75">
      <c r="A29" s="34"/>
      <c r="B29" s="29" t="s">
        <v>59</v>
      </c>
      <c r="C29" s="45" t="s">
        <v>60</v>
      </c>
      <c r="D29" s="46" t="s">
        <v>37</v>
      </c>
      <c r="E29" s="47" t="s">
        <v>61</v>
      </c>
      <c r="F29" s="23">
        <f t="shared" si="0"/>
        <v>9.809999999999999</v>
      </c>
      <c r="G29" s="42"/>
      <c r="H29" s="42">
        <v>5.81</v>
      </c>
      <c r="I29" s="79">
        <v>4</v>
      </c>
      <c r="J29" s="88"/>
      <c r="K29" s="88"/>
      <c r="L29" s="88"/>
      <c r="M29" s="69"/>
      <c r="N29" s="42"/>
      <c r="O29" s="42">
        <v>5.81</v>
      </c>
      <c r="P29" s="79">
        <v>4</v>
      </c>
      <c r="Q29" s="96"/>
    </row>
    <row r="30" spans="1:17" ht="28.5">
      <c r="A30" s="34"/>
      <c r="B30" s="22" t="s">
        <v>62</v>
      </c>
      <c r="C30" s="45" t="s">
        <v>20</v>
      </c>
      <c r="D30" s="46" t="s">
        <v>30</v>
      </c>
      <c r="E30" s="47" t="s">
        <v>18</v>
      </c>
      <c r="F30" s="23">
        <f t="shared" si="0"/>
        <v>0.3</v>
      </c>
      <c r="G30" s="42"/>
      <c r="H30" s="42"/>
      <c r="I30" s="79">
        <v>0.3</v>
      </c>
      <c r="J30" s="88"/>
      <c r="K30" s="88"/>
      <c r="L30" s="88"/>
      <c r="M30" s="69"/>
      <c r="N30" s="42"/>
      <c r="O30" s="42"/>
      <c r="P30" s="79">
        <v>0.3</v>
      </c>
      <c r="Q30" s="96"/>
    </row>
    <row r="31" spans="1:17" ht="14.25">
      <c r="A31" s="34"/>
      <c r="B31" s="22" t="s">
        <v>63</v>
      </c>
      <c r="C31" s="45" t="s">
        <v>60</v>
      </c>
      <c r="D31" s="46" t="s">
        <v>30</v>
      </c>
      <c r="E31" s="47" t="s">
        <v>18</v>
      </c>
      <c r="F31" s="23">
        <f t="shared" si="0"/>
        <v>8.03</v>
      </c>
      <c r="G31" s="42"/>
      <c r="H31" s="42"/>
      <c r="I31" s="79">
        <v>8.03</v>
      </c>
      <c r="J31" s="88"/>
      <c r="K31" s="88"/>
      <c r="L31" s="88"/>
      <c r="M31" s="69"/>
      <c r="N31" s="42"/>
      <c r="O31" s="42"/>
      <c r="P31" s="79">
        <v>8.03</v>
      </c>
      <c r="Q31" s="96"/>
    </row>
    <row r="32" spans="1:17" ht="28.5">
      <c r="A32" s="34"/>
      <c r="B32" s="53" t="s">
        <v>64</v>
      </c>
      <c r="C32" s="45" t="s">
        <v>20</v>
      </c>
      <c r="D32" s="46" t="s">
        <v>17</v>
      </c>
      <c r="E32" s="47" t="s">
        <v>18</v>
      </c>
      <c r="F32" s="23">
        <f t="shared" si="0"/>
        <v>2.9</v>
      </c>
      <c r="G32" s="42"/>
      <c r="H32" s="42"/>
      <c r="I32" s="79">
        <v>2.9</v>
      </c>
      <c r="J32" s="88"/>
      <c r="K32" s="88"/>
      <c r="L32" s="88"/>
      <c r="M32" s="69"/>
      <c r="N32" s="42"/>
      <c r="O32" s="42"/>
      <c r="P32" s="79">
        <v>2.9</v>
      </c>
      <c r="Q32" s="96"/>
    </row>
    <row r="33" spans="1:17" ht="28.5">
      <c r="A33" s="34"/>
      <c r="B33" s="22" t="s">
        <v>65</v>
      </c>
      <c r="C33" s="45" t="s">
        <v>20</v>
      </c>
      <c r="D33" s="46" t="s">
        <v>28</v>
      </c>
      <c r="E33" s="47" t="s">
        <v>18</v>
      </c>
      <c r="F33" s="23">
        <f t="shared" si="0"/>
        <v>2.1</v>
      </c>
      <c r="G33" s="42"/>
      <c r="H33" s="42"/>
      <c r="I33" s="79">
        <v>2.1</v>
      </c>
      <c r="J33" s="88"/>
      <c r="K33" s="88"/>
      <c r="L33" s="88"/>
      <c r="M33" s="69"/>
      <c r="N33" s="42"/>
      <c r="O33" s="42"/>
      <c r="P33" s="79">
        <v>2.1</v>
      </c>
      <c r="Q33" s="96"/>
    </row>
    <row r="34" spans="1:17" ht="14.25">
      <c r="A34" s="34"/>
      <c r="B34" s="22" t="s">
        <v>66</v>
      </c>
      <c r="C34" s="45" t="s">
        <v>20</v>
      </c>
      <c r="D34" s="46" t="s">
        <v>67</v>
      </c>
      <c r="E34" s="47" t="s">
        <v>18</v>
      </c>
      <c r="F34" s="23">
        <f t="shared" si="0"/>
        <v>5.6</v>
      </c>
      <c r="G34" s="42"/>
      <c r="H34" s="42"/>
      <c r="I34" s="79">
        <v>5.6</v>
      </c>
      <c r="J34" s="88"/>
      <c r="K34" s="88"/>
      <c r="L34" s="88"/>
      <c r="M34" s="69"/>
      <c r="N34" s="42"/>
      <c r="O34" s="42"/>
      <c r="P34" s="79">
        <v>5.6</v>
      </c>
      <c r="Q34" s="96"/>
    </row>
    <row r="35" spans="1:17" ht="28.5">
      <c r="A35" s="34"/>
      <c r="B35" s="22" t="s">
        <v>68</v>
      </c>
      <c r="C35" s="45" t="s">
        <v>20</v>
      </c>
      <c r="D35" s="46" t="s">
        <v>67</v>
      </c>
      <c r="E35" s="47" t="s">
        <v>18</v>
      </c>
      <c r="F35" s="23">
        <f t="shared" si="0"/>
        <v>4.7</v>
      </c>
      <c r="G35" s="42"/>
      <c r="H35" s="42"/>
      <c r="I35" s="79">
        <v>4.7</v>
      </c>
      <c r="J35" s="88"/>
      <c r="K35" s="88"/>
      <c r="L35" s="88"/>
      <c r="M35" s="69"/>
      <c r="N35" s="42"/>
      <c r="O35" s="42"/>
      <c r="P35" s="79">
        <v>4.7</v>
      </c>
      <c r="Q35" s="96"/>
    </row>
    <row r="36" spans="1:17" ht="28.5">
      <c r="A36" s="34"/>
      <c r="B36" s="22" t="s">
        <v>69</v>
      </c>
      <c r="C36" s="45" t="s">
        <v>20</v>
      </c>
      <c r="D36" s="46" t="s">
        <v>39</v>
      </c>
      <c r="E36" s="47" t="s">
        <v>18</v>
      </c>
      <c r="F36" s="23">
        <f t="shared" si="0"/>
        <v>5.6</v>
      </c>
      <c r="G36" s="42"/>
      <c r="H36" s="42"/>
      <c r="I36" s="79">
        <v>5.6</v>
      </c>
      <c r="J36" s="88"/>
      <c r="K36" s="88"/>
      <c r="L36" s="88"/>
      <c r="M36" s="69"/>
      <c r="N36" s="42"/>
      <c r="O36" s="42"/>
      <c r="P36" s="79">
        <v>5.6</v>
      </c>
      <c r="Q36" s="96"/>
    </row>
    <row r="37" spans="1:17" ht="14.25">
      <c r="A37" s="34"/>
      <c r="B37" s="22" t="s">
        <v>70</v>
      </c>
      <c r="C37" s="45" t="s">
        <v>60</v>
      </c>
      <c r="D37" s="46" t="s">
        <v>17</v>
      </c>
      <c r="E37" s="47" t="s">
        <v>18</v>
      </c>
      <c r="F37" s="23">
        <f t="shared" si="0"/>
        <v>8.048</v>
      </c>
      <c r="G37" s="42"/>
      <c r="H37" s="42"/>
      <c r="I37" s="79">
        <v>8.048</v>
      </c>
      <c r="J37" s="88"/>
      <c r="K37" s="88"/>
      <c r="L37" s="88"/>
      <c r="M37" s="69"/>
      <c r="N37" s="42"/>
      <c r="O37" s="42"/>
      <c r="P37" s="79">
        <v>8.048</v>
      </c>
      <c r="Q37" s="96"/>
    </row>
    <row r="38" spans="1:17" ht="14.25">
      <c r="A38" s="34"/>
      <c r="B38" s="23" t="s">
        <v>71</v>
      </c>
      <c r="C38" s="45" t="s">
        <v>60</v>
      </c>
      <c r="D38" s="32" t="s">
        <v>26</v>
      </c>
      <c r="E38" s="47" t="s">
        <v>18</v>
      </c>
      <c r="F38" s="23">
        <f t="shared" si="0"/>
        <v>7.03</v>
      </c>
      <c r="G38" s="42"/>
      <c r="H38" s="42"/>
      <c r="I38" s="79">
        <v>7.03</v>
      </c>
      <c r="J38" s="88"/>
      <c r="K38" s="88"/>
      <c r="L38" s="88"/>
      <c r="M38" s="69"/>
      <c r="N38" s="42"/>
      <c r="O38" s="42"/>
      <c r="P38" s="79">
        <v>7.03</v>
      </c>
      <c r="Q38" s="96"/>
    </row>
    <row r="39" spans="1:17" ht="14.25">
      <c r="A39" s="34"/>
      <c r="B39" s="22" t="s">
        <v>72</v>
      </c>
      <c r="C39" s="45" t="s">
        <v>60</v>
      </c>
      <c r="D39" s="54" t="s">
        <v>73</v>
      </c>
      <c r="E39" s="47" t="s">
        <v>18</v>
      </c>
      <c r="F39" s="23">
        <f t="shared" si="0"/>
        <v>22.735</v>
      </c>
      <c r="G39" s="42"/>
      <c r="H39" s="42"/>
      <c r="I39" s="79">
        <v>22.735</v>
      </c>
      <c r="J39" s="88"/>
      <c r="K39" s="88"/>
      <c r="L39" s="88"/>
      <c r="M39" s="72"/>
      <c r="N39" s="42"/>
      <c r="O39" s="42"/>
      <c r="P39" s="79">
        <v>22.735</v>
      </c>
      <c r="Q39" s="96"/>
    </row>
    <row r="40" spans="1:17" ht="28.5">
      <c r="A40" s="34">
        <v>14</v>
      </c>
      <c r="B40" s="22" t="s">
        <v>72</v>
      </c>
      <c r="C40" s="45" t="s">
        <v>60</v>
      </c>
      <c r="D40" s="54" t="s">
        <v>73</v>
      </c>
      <c r="E40" s="47" t="s">
        <v>18</v>
      </c>
      <c r="F40" s="23">
        <f>G40+H40+I40</f>
        <v>9.975</v>
      </c>
      <c r="G40" s="42"/>
      <c r="H40" s="42"/>
      <c r="I40" s="79">
        <v>9.975</v>
      </c>
      <c r="J40" s="88" t="s">
        <v>74</v>
      </c>
      <c r="K40" s="88" t="s">
        <v>75</v>
      </c>
      <c r="L40" s="88" t="s">
        <v>76</v>
      </c>
      <c r="M40" s="89">
        <f>P40</f>
        <v>9.975</v>
      </c>
      <c r="N40" s="42"/>
      <c r="O40" s="42"/>
      <c r="P40" s="79">
        <v>9.975</v>
      </c>
      <c r="Q40" s="96"/>
    </row>
    <row r="41" spans="1:17" ht="28.5">
      <c r="A41" s="34">
        <v>15</v>
      </c>
      <c r="B41" s="22" t="s">
        <v>72</v>
      </c>
      <c r="C41" s="45" t="s">
        <v>60</v>
      </c>
      <c r="D41" s="54" t="s">
        <v>73</v>
      </c>
      <c r="E41" s="22" t="s">
        <v>18</v>
      </c>
      <c r="F41" s="23">
        <f>G41+H41+I41</f>
        <v>25</v>
      </c>
      <c r="G41" s="42"/>
      <c r="H41" s="42"/>
      <c r="I41" s="79">
        <v>25</v>
      </c>
      <c r="J41" s="47" t="s">
        <v>77</v>
      </c>
      <c r="K41" s="47" t="s">
        <v>60</v>
      </c>
      <c r="L41" s="47" t="s">
        <v>67</v>
      </c>
      <c r="M41" s="83">
        <f aca="true" t="shared" si="1" ref="M41:M43">N41+O41+P41</f>
        <v>25</v>
      </c>
      <c r="N41" s="42"/>
      <c r="O41" s="42"/>
      <c r="P41" s="79">
        <v>25</v>
      </c>
      <c r="Q41" s="96"/>
    </row>
    <row r="42" spans="1:17" ht="28.5">
      <c r="A42" s="34">
        <v>16</v>
      </c>
      <c r="B42" s="22" t="s">
        <v>72</v>
      </c>
      <c r="C42" s="45" t="s">
        <v>60</v>
      </c>
      <c r="D42" s="54" t="s">
        <v>73</v>
      </c>
      <c r="E42" s="22" t="s">
        <v>18</v>
      </c>
      <c r="F42" s="23">
        <f>G42+H42+I42</f>
        <v>1.2</v>
      </c>
      <c r="G42" s="42"/>
      <c r="H42" s="42"/>
      <c r="I42" s="79">
        <v>1.2</v>
      </c>
      <c r="J42" s="23" t="s">
        <v>78</v>
      </c>
      <c r="K42" s="47" t="s">
        <v>60</v>
      </c>
      <c r="L42" s="42" t="s">
        <v>41</v>
      </c>
      <c r="M42" s="83">
        <f t="shared" si="1"/>
        <v>1.2</v>
      </c>
      <c r="N42" s="42"/>
      <c r="O42" s="42"/>
      <c r="P42" s="79">
        <v>1.2</v>
      </c>
      <c r="Q42" s="96"/>
    </row>
    <row r="43" spans="1:17" ht="30" customHeight="1">
      <c r="A43" s="34">
        <v>17</v>
      </c>
      <c r="B43" s="22" t="s">
        <v>72</v>
      </c>
      <c r="C43" s="45" t="s">
        <v>60</v>
      </c>
      <c r="D43" s="54" t="s">
        <v>73</v>
      </c>
      <c r="E43" s="22" t="s">
        <v>18</v>
      </c>
      <c r="F43" s="23">
        <f>G43+H43+I43</f>
        <v>8.5</v>
      </c>
      <c r="G43" s="42"/>
      <c r="H43" s="42"/>
      <c r="I43" s="79">
        <v>8.5</v>
      </c>
      <c r="J43" s="23" t="s">
        <v>79</v>
      </c>
      <c r="K43" s="47" t="s">
        <v>60</v>
      </c>
      <c r="L43" s="42" t="s">
        <v>22</v>
      </c>
      <c r="M43" s="83">
        <f t="shared" si="1"/>
        <v>8.5</v>
      </c>
      <c r="N43" s="42"/>
      <c r="O43" s="42"/>
      <c r="P43" s="79">
        <v>8.5</v>
      </c>
      <c r="Q43" s="96"/>
    </row>
    <row r="44" spans="1:17" ht="28.5">
      <c r="A44" s="55">
        <v>18</v>
      </c>
      <c r="B44" s="22" t="s">
        <v>80</v>
      </c>
      <c r="C44" s="23" t="s">
        <v>16</v>
      </c>
      <c r="D44" s="56" t="s">
        <v>37</v>
      </c>
      <c r="E44" s="57" t="s">
        <v>18</v>
      </c>
      <c r="F44" s="23">
        <f>G44+H44+I44</f>
        <v>2</v>
      </c>
      <c r="G44" s="42"/>
      <c r="H44" s="42">
        <v>2</v>
      </c>
      <c r="I44" s="42"/>
      <c r="J44" s="57" t="s">
        <v>81</v>
      </c>
      <c r="K44" s="50" t="s">
        <v>51</v>
      </c>
      <c r="L44" s="57" t="s">
        <v>37</v>
      </c>
      <c r="M44" s="66">
        <f>O44+O45</f>
        <v>10.9</v>
      </c>
      <c r="N44" s="42"/>
      <c r="O44" s="42">
        <v>2</v>
      </c>
      <c r="P44" s="42"/>
      <c r="Q44" s="96"/>
    </row>
    <row r="45" spans="1:17" ht="28.5">
      <c r="A45" s="55"/>
      <c r="B45" s="22" t="s">
        <v>82</v>
      </c>
      <c r="C45" s="23" t="s">
        <v>16</v>
      </c>
      <c r="D45" s="56" t="s">
        <v>37</v>
      </c>
      <c r="E45" s="57" t="s">
        <v>18</v>
      </c>
      <c r="F45" s="23">
        <f>G45+H45+I45</f>
        <v>8.9</v>
      </c>
      <c r="G45" s="42"/>
      <c r="H45" s="42">
        <v>8.9</v>
      </c>
      <c r="I45" s="42"/>
      <c r="J45" s="87"/>
      <c r="K45" s="52"/>
      <c r="L45" s="87"/>
      <c r="M45" s="72"/>
      <c r="N45" s="42"/>
      <c r="O45" s="42">
        <v>8.9</v>
      </c>
      <c r="P45" s="42"/>
      <c r="Q45" s="96"/>
    </row>
    <row r="46" spans="1:17" ht="28.5">
      <c r="A46" s="55">
        <v>19</v>
      </c>
      <c r="B46" s="22" t="s">
        <v>31</v>
      </c>
      <c r="C46" s="23" t="s">
        <v>16</v>
      </c>
      <c r="D46" s="56" t="s">
        <v>32</v>
      </c>
      <c r="E46" s="58" t="s">
        <v>18</v>
      </c>
      <c r="F46" s="23">
        <f>G46+H46+I46</f>
        <v>3.37</v>
      </c>
      <c r="G46" s="59">
        <v>3.37</v>
      </c>
      <c r="H46" s="42"/>
      <c r="I46" s="79"/>
      <c r="J46" s="90" t="s">
        <v>83</v>
      </c>
      <c r="K46" s="47" t="s">
        <v>51</v>
      </c>
      <c r="L46" s="47" t="s">
        <v>32</v>
      </c>
      <c r="M46" s="79">
        <f>N46</f>
        <v>3.37</v>
      </c>
      <c r="N46" s="59">
        <v>3.37</v>
      </c>
      <c r="O46" s="42"/>
      <c r="P46" s="79"/>
      <c r="Q46" s="96"/>
    </row>
    <row r="47" spans="1:17" ht="28.5">
      <c r="A47" s="55">
        <v>20</v>
      </c>
      <c r="B47" s="22" t="s">
        <v>31</v>
      </c>
      <c r="C47" s="23" t="s">
        <v>16</v>
      </c>
      <c r="D47" s="56" t="s">
        <v>32</v>
      </c>
      <c r="E47" s="58" t="s">
        <v>18</v>
      </c>
      <c r="F47" s="23">
        <f>G47+H47+I47</f>
        <v>0.2</v>
      </c>
      <c r="G47" s="59">
        <v>0.2</v>
      </c>
      <c r="H47" s="42"/>
      <c r="I47" s="79"/>
      <c r="J47" s="90" t="s">
        <v>84</v>
      </c>
      <c r="K47" s="47" t="s">
        <v>51</v>
      </c>
      <c r="L47" s="47" t="s">
        <v>32</v>
      </c>
      <c r="M47" s="79">
        <f>N47</f>
        <v>0.2</v>
      </c>
      <c r="N47" s="59">
        <v>0.2</v>
      </c>
      <c r="O47" s="42"/>
      <c r="P47" s="79"/>
      <c r="Q47" s="96"/>
    </row>
    <row r="48" ht="14.25">
      <c r="A48" s="60"/>
    </row>
  </sheetData>
  <sheetProtection/>
  <mergeCells count="56">
    <mergeCell ref="A2:Q2"/>
    <mergeCell ref="F3:I3"/>
    <mergeCell ref="M3:P3"/>
    <mergeCell ref="A5:B5"/>
    <mergeCell ref="A3:A4"/>
    <mergeCell ref="A6:A9"/>
    <mergeCell ref="A11:A12"/>
    <mergeCell ref="A13:A14"/>
    <mergeCell ref="A17:A19"/>
    <mergeCell ref="A21:A22"/>
    <mergeCell ref="A25:A26"/>
    <mergeCell ref="A27:A39"/>
    <mergeCell ref="A44:A45"/>
    <mergeCell ref="B3:B4"/>
    <mergeCell ref="C3:C4"/>
    <mergeCell ref="D3:D4"/>
    <mergeCell ref="E3:E4"/>
    <mergeCell ref="E25:E26"/>
    <mergeCell ref="G25:G26"/>
    <mergeCell ref="I25:I26"/>
    <mergeCell ref="J3:J4"/>
    <mergeCell ref="J6:J9"/>
    <mergeCell ref="J11:J12"/>
    <mergeCell ref="J13:J14"/>
    <mergeCell ref="J17:J19"/>
    <mergeCell ref="J21:J22"/>
    <mergeCell ref="J25:J26"/>
    <mergeCell ref="J27:J39"/>
    <mergeCell ref="J44:J45"/>
    <mergeCell ref="K3:K4"/>
    <mergeCell ref="K6:K9"/>
    <mergeCell ref="K11:K12"/>
    <mergeCell ref="K13:K14"/>
    <mergeCell ref="K17:K19"/>
    <mergeCell ref="K21:K22"/>
    <mergeCell ref="K25:K26"/>
    <mergeCell ref="K27:K39"/>
    <mergeCell ref="K44:K45"/>
    <mergeCell ref="L3:L4"/>
    <mergeCell ref="L6:L9"/>
    <mergeCell ref="L11:L12"/>
    <mergeCell ref="L13:L14"/>
    <mergeCell ref="L17:L19"/>
    <mergeCell ref="L21:L22"/>
    <mergeCell ref="L25:L26"/>
    <mergeCell ref="L27:L39"/>
    <mergeCell ref="L44:L45"/>
    <mergeCell ref="M6:M9"/>
    <mergeCell ref="M11:M12"/>
    <mergeCell ref="M13:M14"/>
    <mergeCell ref="M17:M19"/>
    <mergeCell ref="M21:M22"/>
    <mergeCell ref="M25:M26"/>
    <mergeCell ref="M27:M39"/>
    <mergeCell ref="M44:M45"/>
    <mergeCell ref="Q3:Q4"/>
  </mergeCells>
  <conditionalFormatting sqref="B13">
    <cfRule type="expression" priority="1" dxfId="0" stopIfTrue="1">
      <formula>AND(COUNTIF($B$13,B13)&gt;1,NOT(ISBLANK(B13)))</formula>
    </cfRule>
  </conditionalFormatting>
  <printOptions horizontalCentered="1"/>
  <pageMargins left="0.3541666666666667" right="0.275" top="0.15694444444444444" bottom="0.4326388888888889" header="0.15694444444444444" footer="0.2361111111111111"/>
  <pageSetup fitToHeight="0" fitToWidth="1" horizontalDpi="600" verticalDpi="600" orientation="landscape" paperSize="8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邓志勇</dc:creator>
  <cp:keywords/>
  <dc:description/>
  <cp:lastModifiedBy>王某某</cp:lastModifiedBy>
  <cp:lastPrinted>2020-01-20T01:52:34Z</cp:lastPrinted>
  <dcterms:created xsi:type="dcterms:W3CDTF">2016-11-05T03:30:22Z</dcterms:created>
  <dcterms:modified xsi:type="dcterms:W3CDTF">2023-12-12T01:04:42Z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DC7F1F44B78E4F7185B91FA8663DF4E0_13</vt:lpwstr>
  </property>
</Properties>
</file>